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特休計算表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1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員工編號</t>
        </is>
      </c>
      <c r="B1" s="1" t="inlineStr">
        <is>
          <t>姓名</t>
        </is>
      </c>
      <c r="C1" s="1" t="inlineStr">
        <is>
          <t>到職日</t>
        </is>
      </c>
      <c r="D1" s="1" t="inlineStr">
        <is>
          <t>年資(年)</t>
        </is>
      </c>
      <c r="E1" s="1" t="inlineStr">
        <is>
          <t>年資(月)</t>
        </is>
      </c>
      <c r="F1" s="1" t="inlineStr">
        <is>
          <t>總滿月數</t>
        </is>
      </c>
      <c r="G1" s="1" t="inlineStr">
        <is>
          <t>法定特休</t>
        </is>
      </c>
      <c r="H1" s="1" t="inlineStr">
        <is>
          <t>已休天數</t>
        </is>
      </c>
      <c r="I1" s="1" t="inlineStr">
        <is>
          <t>剩餘天數</t>
        </is>
      </c>
    </row>
    <row r="2">
      <c r="A2" t="inlineStr">
        <is>
          <t>EMP001</t>
        </is>
      </c>
      <c r="B2" t="inlineStr">
        <is>
          <t>陳怡君</t>
        </is>
      </c>
      <c r="C2" s="2" t="n">
        <v>42134</v>
      </c>
      <c r="D2" s="3">
        <f>IFERROR(DATEDIF(C2,設定!$B$1,"Y"),0)</f>
        <v/>
      </c>
      <c r="E2" s="3">
        <f>IFERROR(DATEDIF(C2,設定!$B$1,"YM"),0)</f>
        <v/>
      </c>
      <c r="F2" s="3">
        <f>IFERROR(DATEDIF(C2,設定!$B$1,"M"),0)</f>
        <v/>
      </c>
      <c r="G2" s="3">
        <f>VLOOKUP(F2,設定!$D$2:$E$22,2,TRUE)</f>
        <v/>
      </c>
      <c r="H2" t="n">
        <v>10</v>
      </c>
      <c r="I2" s="3">
        <f>G2-H2</f>
        <v/>
      </c>
    </row>
    <row r="3">
      <c r="A3" t="inlineStr">
        <is>
          <t>EMP002</t>
        </is>
      </c>
      <c r="B3" t="inlineStr">
        <is>
          <t>林建宏</t>
        </is>
      </c>
      <c r="C3" s="2" t="n">
        <v>43405</v>
      </c>
      <c r="D3" s="3">
        <f>IFERROR(DATEDIF(C3,設定!$B$1,"Y"),0)</f>
        <v/>
      </c>
      <c r="E3" s="3">
        <f>IFERROR(DATEDIF(C3,設定!$B$1,"YM"),0)</f>
        <v/>
      </c>
      <c r="F3" s="3">
        <f>IFERROR(DATEDIF(C3,設定!$B$1,"M"),0)</f>
        <v/>
      </c>
      <c r="G3" s="3">
        <f>VLOOKUP(F3,設定!$D$2:$E$22,2,TRUE)</f>
        <v/>
      </c>
      <c r="H3" t="n">
        <v>15</v>
      </c>
      <c r="I3" s="3">
        <f>G3-H3</f>
        <v/>
      </c>
    </row>
    <row r="4">
      <c r="A4" t="inlineStr">
        <is>
          <t>EMP003</t>
        </is>
      </c>
      <c r="B4" t="inlineStr">
        <is>
          <t>張雅婷</t>
        </is>
      </c>
      <c r="C4" s="2" t="n">
        <v>44392</v>
      </c>
      <c r="D4" s="3">
        <f>IFERROR(DATEDIF(C4,設定!$B$1,"Y"),0)</f>
        <v/>
      </c>
      <c r="E4" s="3">
        <f>IFERROR(DATEDIF(C4,設定!$B$1,"YM"),0)</f>
        <v/>
      </c>
      <c r="F4" s="3">
        <f>IFERROR(DATEDIF(C4,設定!$B$1,"M"),0)</f>
        <v/>
      </c>
      <c r="G4" s="3">
        <f>VLOOKUP(F4,設定!$D$2:$E$22,2,TRUE)</f>
        <v/>
      </c>
      <c r="H4" t="n">
        <v>5</v>
      </c>
      <c r="I4" s="3">
        <f>G4-H4</f>
        <v/>
      </c>
    </row>
    <row r="5">
      <c r="A5" t="inlineStr">
        <is>
          <t>EMP004</t>
        </is>
      </c>
      <c r="B5" t="inlineStr">
        <is>
          <t>王小明</t>
        </is>
      </c>
      <c r="C5" s="2" t="n">
        <v>44986</v>
      </c>
      <c r="D5" s="3">
        <f>IFERROR(DATEDIF(C5,設定!$B$1,"Y"),0)</f>
        <v/>
      </c>
      <c r="E5" s="3">
        <f>IFERROR(DATEDIF(C5,設定!$B$1,"YM"),0)</f>
        <v/>
      </c>
      <c r="F5" s="3">
        <f>IFERROR(DATEDIF(C5,設定!$B$1,"M"),0)</f>
        <v/>
      </c>
      <c r="G5" s="3">
        <f>VLOOKUP(F5,設定!$D$2:$E$22,2,TRUE)</f>
        <v/>
      </c>
      <c r="H5" t="n">
        <v>8</v>
      </c>
      <c r="I5" s="3">
        <f>G5-H5</f>
        <v/>
      </c>
    </row>
    <row r="6">
      <c r="A6" t="inlineStr">
        <is>
          <t>EMP005</t>
        </is>
      </c>
      <c r="B6" t="inlineStr">
        <is>
          <t>李家豪</t>
        </is>
      </c>
      <c r="C6" s="2" t="n">
        <v>45340</v>
      </c>
      <c r="D6" s="3">
        <f>IFERROR(DATEDIF(C6,設定!$B$1,"Y"),0)</f>
        <v/>
      </c>
      <c r="E6" s="3">
        <f>IFERROR(DATEDIF(C6,設定!$B$1,"YM"),0)</f>
        <v/>
      </c>
      <c r="F6" s="3">
        <f>IFERROR(DATEDIF(C6,設定!$B$1,"M"),0)</f>
        <v/>
      </c>
      <c r="G6" s="3">
        <f>VLOOKUP(F6,設定!$D$2:$E$22,2,TRUE)</f>
        <v/>
      </c>
      <c r="H6" t="n">
        <v>2</v>
      </c>
      <c r="I6" s="3">
        <f>G6-H6</f>
        <v/>
      </c>
    </row>
    <row r="7">
      <c r="A7" t="inlineStr">
        <is>
          <t>EMP006</t>
        </is>
      </c>
      <c r="B7" t="inlineStr">
        <is>
          <t>吳宗翰</t>
        </is>
      </c>
      <c r="C7" s="2" t="n">
        <v>45992</v>
      </c>
      <c r="D7" s="3">
        <f>IFERROR(DATEDIF(C7,設定!$B$1,"Y"),0)</f>
        <v/>
      </c>
      <c r="E7" s="3">
        <f>IFERROR(DATEDIF(C7,設定!$B$1,"YM"),0)</f>
        <v/>
      </c>
      <c r="F7" s="3">
        <f>IFERROR(DATEDIF(C7,設定!$B$1,"M"),0)</f>
        <v/>
      </c>
      <c r="G7" s="3">
        <f>VLOOKUP(F7,設定!$D$2:$E$22,2,TRUE)</f>
        <v/>
      </c>
      <c r="H7" t="n">
        <v>0</v>
      </c>
      <c r="I7" s="3">
        <f>G7-H7</f>
        <v/>
      </c>
    </row>
    <row r="8">
      <c r="A8" t="inlineStr">
        <is>
          <t>EMP007</t>
        </is>
      </c>
      <c r="B8" t="inlineStr">
        <is>
          <t>劉詩涵</t>
        </is>
      </c>
      <c r="C8" s="2" t="n">
        <v>46122</v>
      </c>
      <c r="D8" s="3">
        <f>IFERROR(DATEDIF(C8,設定!$B$1,"Y"),0)</f>
        <v/>
      </c>
      <c r="E8" s="3">
        <f>IFERROR(DATEDIF(C8,設定!$B$1,"YM"),0)</f>
        <v/>
      </c>
      <c r="F8" s="3">
        <f>IFERROR(DATEDIF(C8,設定!$B$1,"M"),0)</f>
        <v/>
      </c>
      <c r="G8" s="3">
        <f>VLOOKUP(F8,設定!$D$2:$E$22,2,TRUE)</f>
        <v/>
      </c>
      <c r="H8" t="n">
        <v>0</v>
      </c>
      <c r="I8" s="3">
        <f>G8-H8</f>
        <v/>
      </c>
    </row>
    <row r="9">
      <c r="A9" t="inlineStr">
        <is>
          <t>EMP008</t>
        </is>
      </c>
      <c r="B9" t="inlineStr">
        <is>
          <t>蔡柏宇</t>
        </is>
      </c>
      <c r="C9" s="2" t="n">
        <v>46193</v>
      </c>
      <c r="D9" s="3">
        <f>IFERROR(DATEDIF(C9,設定!$B$1,"Y"),0)</f>
        <v/>
      </c>
      <c r="E9" s="3">
        <f>IFERROR(DATEDIF(C9,設定!$B$1,"YM"),0)</f>
        <v/>
      </c>
      <c r="F9" s="3">
        <f>IFERROR(DATEDIF(C9,設定!$B$1,"M"),0)</f>
        <v/>
      </c>
      <c r="G9" s="3">
        <f>VLOOKUP(F9,設定!$D$2:$E$22,2,TRUE)</f>
        <v/>
      </c>
      <c r="H9" t="n">
        <v>0</v>
      </c>
      <c r="I9" s="3">
        <f>G9-H9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0" customWidth="1" min="4" max="4"/>
    <col width="10" customWidth="1" min="5" max="5"/>
  </cols>
  <sheetData>
    <row r="1">
      <c r="A1" s="1" t="inlineStr">
        <is>
          <t>設定項目</t>
        </is>
      </c>
      <c r="B1" s="1" t="inlineStr">
        <is>
          <t>設定值</t>
        </is>
      </c>
      <c r="C1" s="1" t="inlineStr">
        <is>
          <t>空白</t>
        </is>
      </c>
      <c r="D1" s="1" t="inlineStr">
        <is>
          <t>滿月數</t>
        </is>
      </c>
      <c r="E1" s="1" t="inlineStr">
        <is>
          <t>特休天數</t>
        </is>
      </c>
    </row>
    <row r="2">
      <c r="A2" t="inlineStr">
        <is>
          <t>結算基準日</t>
        </is>
      </c>
      <c r="B2" s="2" t="n">
        <v>46318</v>
      </c>
      <c r="D2" t="n">
        <v>0</v>
      </c>
      <c r="E2" t="n">
        <v>0</v>
      </c>
    </row>
    <row r="3">
      <c r="D3" t="n">
        <v>6</v>
      </c>
      <c r="E3" t="n">
        <v>3</v>
      </c>
    </row>
    <row r="4">
      <c r="D4" t="n">
        <v>12</v>
      </c>
      <c r="E4" t="n">
        <v>7</v>
      </c>
    </row>
    <row r="5">
      <c r="D5" t="n">
        <v>24</v>
      </c>
      <c r="E5" t="n">
        <v>10</v>
      </c>
    </row>
    <row r="6">
      <c r="D6" t="n">
        <v>36</v>
      </c>
      <c r="E6" t="n">
        <v>14</v>
      </c>
    </row>
    <row r="7">
      <c r="D7" t="n">
        <v>60</v>
      </c>
      <c r="E7" t="n">
        <v>15</v>
      </c>
    </row>
    <row r="8">
      <c r="D8" t="n">
        <v>120</v>
      </c>
      <c r="E8" t="n">
        <v>16</v>
      </c>
    </row>
    <row r="9">
      <c r="D9" t="n">
        <v>132</v>
      </c>
      <c r="E9" t="n">
        <v>17</v>
      </c>
    </row>
    <row r="10">
      <c r="D10" t="n">
        <v>144</v>
      </c>
      <c r="E10" t="n">
        <v>18</v>
      </c>
    </row>
    <row r="11">
      <c r="D11" t="n">
        <v>156</v>
      </c>
      <c r="E11" t="n">
        <v>19</v>
      </c>
    </row>
    <row r="12">
      <c r="D12" t="n">
        <v>168</v>
      </c>
      <c r="E12" t="n">
        <v>20</v>
      </c>
    </row>
    <row r="13">
      <c r="D13" t="n">
        <v>180</v>
      </c>
      <c r="E13" t="n">
        <v>21</v>
      </c>
    </row>
    <row r="14">
      <c r="D14" t="n">
        <v>192</v>
      </c>
      <c r="E14" t="n">
        <v>22</v>
      </c>
    </row>
    <row r="15">
      <c r="D15" t="n">
        <v>204</v>
      </c>
      <c r="E15" t="n">
        <v>23</v>
      </c>
    </row>
    <row r="16">
      <c r="D16" t="n">
        <v>216</v>
      </c>
      <c r="E16" t="n">
        <v>24</v>
      </c>
    </row>
    <row r="17">
      <c r="D17" t="n">
        <v>228</v>
      </c>
      <c r="E17" t="n">
        <v>25</v>
      </c>
    </row>
    <row r="18">
      <c r="D18" t="n">
        <v>240</v>
      </c>
      <c r="E18" t="n">
        <v>26</v>
      </c>
    </row>
    <row r="19">
      <c r="D19" t="n">
        <v>252</v>
      </c>
      <c r="E19" t="n">
        <v>27</v>
      </c>
    </row>
    <row r="20">
      <c r="D20" t="n">
        <v>264</v>
      </c>
      <c r="E20" t="n">
        <v>28</v>
      </c>
    </row>
    <row r="21">
      <c r="D21" t="n">
        <v>276</v>
      </c>
      <c r="E21" t="n">
        <v>29</v>
      </c>
    </row>
    <row r="22">
      <c r="D22" t="n">
        <v>288</v>
      </c>
      <c r="E22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4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2026-10-23T08:14:19+00:00Z</dcterms:created>
  <dcterms:modified xmlns:dcterms="http://purl.org/dc/terms/" xmlns:xsi="http://www.w3.org/2001/XMLSchema-instance" xsi:type="dcterms:W3CDTF">2026-10-23T08:14:19+00:00Z</dcterms:modified>
</cp:coreProperties>
</file>