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報名清單" sheetId="1" state="visible" r:id="rId1"/>
    <sheet xmlns:r="http://schemas.openxmlformats.org/officeDocument/2006/relationships" name="統計與設定" sheetId="2" state="visible" r:id="rId2"/>
    <sheet xmlns:r="http://schemas.openxmlformats.org/officeDocument/2006/relationships" name="說明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/mm/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5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9E0"/>
      </patternFill>
    </fill>
    <fill>
      <patternFill patternType="solid">
        <fgColor rgb="00FFF3B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3" fontId="0" fillId="3" borderId="0" pivotButton="0" quotePrefix="0" xfId="0"/>
    <xf numFmtId="1" fontId="2" fillId="4" borderId="0" pivotButton="0" quotePrefix="0" xfId="0"/>
    <xf numFmtId="3" fontId="2" fillId="4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5" customWidth="1" min="3" max="3"/>
    <col width="12" customWidth="1" min="4" max="4"/>
    <col width="12" customWidth="1" min="5" max="5"/>
    <col width="12" customWidth="1" min="6" max="6"/>
    <col width="15" customWidth="1" min="7" max="7"/>
    <col width="15" customWidth="1" min="8" max="8"/>
  </cols>
  <sheetData>
    <row r="1">
      <c r="A1" s="1" t="inlineStr">
        <is>
          <t>序號</t>
        </is>
      </c>
      <c r="B1" s="1" t="inlineStr">
        <is>
          <t>姓名</t>
        </is>
      </c>
      <c r="C1" s="1" t="inlineStr">
        <is>
          <t>報名日期</t>
        </is>
      </c>
      <c r="D1" s="1" t="inlineStr">
        <is>
          <t>票種</t>
        </is>
      </c>
      <c r="E1" s="1" t="inlineStr">
        <is>
          <t>應繳金額</t>
        </is>
      </c>
      <c r="F1" s="1" t="inlineStr">
        <is>
          <t>繳費狀態</t>
        </is>
      </c>
      <c r="G1" s="1" t="inlineStr">
        <is>
          <t>繳費日期</t>
        </is>
      </c>
      <c r="H1" s="1" t="inlineStr">
        <is>
          <t>帳號後五碼</t>
        </is>
      </c>
    </row>
    <row r="2">
      <c r="A2" t="n">
        <v>1</v>
      </c>
      <c r="B2" t="inlineStr">
        <is>
          <t>王小明</t>
        </is>
      </c>
      <c r="C2" s="2" t="n">
        <v>46296</v>
      </c>
      <c r="D2" t="inlineStr">
        <is>
          <t>早鳥票</t>
        </is>
      </c>
      <c r="E2" s="3">
        <f>VLOOKUP(D2,'統計與設定'!$A$2:$B$4,2,0)</f>
        <v/>
      </c>
      <c r="F2" t="inlineStr">
        <is>
          <t>已繳費</t>
        </is>
      </c>
      <c r="G2" s="2" t="n">
        <v>46297</v>
      </c>
      <c r="H2" t="n">
        <v>12345</v>
      </c>
    </row>
    <row r="3">
      <c r="A3" t="n">
        <v>2</v>
      </c>
      <c r="B3" t="inlineStr">
        <is>
          <t>陳怡君</t>
        </is>
      </c>
      <c r="C3" s="2" t="n">
        <v>46296</v>
      </c>
      <c r="D3" t="inlineStr">
        <is>
          <t>早鳥票</t>
        </is>
      </c>
      <c r="E3" s="3">
        <f>VLOOKUP(D3,'統計與設定'!$A$2:$B$4,2,0)</f>
        <v/>
      </c>
      <c r="F3" t="inlineStr">
        <is>
          <t>已繳費</t>
        </is>
      </c>
      <c r="G3" s="2" t="n">
        <v>46298</v>
      </c>
      <c r="H3" t="n">
        <v>98765</v>
      </c>
    </row>
    <row r="4">
      <c r="A4" t="n">
        <v>3</v>
      </c>
      <c r="B4" t="inlineStr">
        <is>
          <t>林建國</t>
        </is>
      </c>
      <c r="C4" s="2" t="n">
        <v>46300</v>
      </c>
      <c r="D4" t="inlineStr">
        <is>
          <t>一般票</t>
        </is>
      </c>
      <c r="E4" s="3">
        <f>VLOOKUP(D4,'統計與設定'!$A$2:$B$4,2,0)</f>
        <v/>
      </c>
      <c r="F4" t="inlineStr">
        <is>
          <t>未繳費</t>
        </is>
      </c>
    </row>
    <row r="5">
      <c r="A5" t="n">
        <v>4</v>
      </c>
      <c r="B5" t="inlineStr">
        <is>
          <t>張雅婷</t>
        </is>
      </c>
      <c r="C5" s="2" t="n">
        <v>46301</v>
      </c>
      <c r="D5" t="inlineStr">
        <is>
          <t>學生票</t>
        </is>
      </c>
      <c r="E5" s="3">
        <f>VLOOKUP(D5,'統計與設定'!$A$2:$B$4,2,0)</f>
        <v/>
      </c>
      <c r="F5" t="inlineStr">
        <is>
          <t>已繳費</t>
        </is>
      </c>
      <c r="G5" s="2" t="n">
        <v>46301</v>
      </c>
      <c r="H5" t="n">
        <v>55667</v>
      </c>
    </row>
    <row r="6">
      <c r="A6" t="n">
        <v>5</v>
      </c>
      <c r="B6" t="inlineStr">
        <is>
          <t>李志明</t>
        </is>
      </c>
      <c r="C6" s="2" t="n">
        <v>46303</v>
      </c>
      <c r="D6" t="inlineStr">
        <is>
          <t>一般票</t>
        </is>
      </c>
      <c r="E6" s="3">
        <f>VLOOKUP(D6,'統計與設定'!$A$2:$B$4,2,0)</f>
        <v/>
      </c>
      <c r="F6" t="inlineStr">
        <is>
          <t>已繳費</t>
        </is>
      </c>
      <c r="G6" s="2" t="n">
        <v>46305</v>
      </c>
      <c r="H6" t="n">
        <v>33456</v>
      </c>
    </row>
    <row r="7">
      <c r="A7" t="n">
        <v>6</v>
      </c>
      <c r="B7" t="inlineStr">
        <is>
          <t>吳佳玲</t>
        </is>
      </c>
      <c r="C7" s="2" t="n">
        <v>46307</v>
      </c>
      <c r="D7" t="inlineStr">
        <is>
          <t>學生票</t>
        </is>
      </c>
      <c r="E7" s="3">
        <f>VLOOKUP(D7,'統計與設定'!$A$2:$B$4,2,0)</f>
        <v/>
      </c>
      <c r="F7" t="inlineStr">
        <is>
          <t>未繳費</t>
        </is>
      </c>
    </row>
    <row r="8">
      <c r="A8" t="n">
        <v>7</v>
      </c>
      <c r="B8" t="inlineStr">
        <is>
          <t>劉冠宇</t>
        </is>
      </c>
      <c r="C8" s="2" t="n">
        <v>46310</v>
      </c>
      <c r="D8" t="inlineStr">
        <is>
          <t>一般票</t>
        </is>
      </c>
      <c r="E8" s="3">
        <f>VLOOKUP(D8,'統計與設定'!$A$2:$B$4,2,0)</f>
        <v/>
      </c>
      <c r="F8" t="inlineStr">
        <is>
          <t>未繳費</t>
        </is>
      </c>
    </row>
    <row r="9">
      <c r="A9" t="n">
        <v>8</v>
      </c>
      <c r="B9" t="inlineStr">
        <is>
          <t>蔡心怡</t>
        </is>
      </c>
      <c r="C9" s="2" t="n">
        <v>46313</v>
      </c>
      <c r="D9" t="inlineStr">
        <is>
          <t>一般票</t>
        </is>
      </c>
      <c r="E9" s="3">
        <f>VLOOKUP(D9,'統計與設定'!$A$2:$B$4,2,0)</f>
        <v/>
      </c>
      <c r="F9" t="inlineStr">
        <is>
          <t>已繳費</t>
        </is>
      </c>
      <c r="G9" s="2" t="n">
        <v>46315</v>
      </c>
      <c r="H9" t="n">
        <v>11223</v>
      </c>
    </row>
    <row r="10">
      <c r="A10" t="n">
        <v>9</v>
      </c>
      <c r="B10" t="inlineStr">
        <is>
          <t>楊宗翰</t>
        </is>
      </c>
      <c r="C10" s="2" t="n">
        <v>46315</v>
      </c>
      <c r="D10" t="inlineStr">
        <is>
          <t>學生票</t>
        </is>
      </c>
      <c r="E10" s="3">
        <f>VLOOKUP(D10,'統計與設定'!$A$2:$B$4,2,0)</f>
        <v/>
      </c>
      <c r="F10" t="inlineStr">
        <is>
          <t>已繳費</t>
        </is>
      </c>
      <c r="G10" s="2" t="n">
        <v>46316</v>
      </c>
      <c r="H10" t="n">
        <v>99887</v>
      </c>
    </row>
    <row r="11">
      <c r="A11" t="n">
        <v>10</v>
      </c>
      <c r="B11" t="inlineStr">
        <is>
          <t>謝淑芬</t>
        </is>
      </c>
      <c r="C11" s="2" t="n">
        <v>46317</v>
      </c>
      <c r="D11" t="inlineStr">
        <is>
          <t>一般票</t>
        </is>
      </c>
      <c r="E11" s="3">
        <f>VLOOKUP(D11,'統計與設定'!$A$2:$B$4,2,0)</f>
        <v/>
      </c>
      <c r="F11" t="inlineStr">
        <is>
          <t>未繳費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8" customWidth="1" min="3" max="3"/>
    <col width="15" customWidth="1" min="4" max="4"/>
    <col width="15" customWidth="1" min="5" max="5"/>
  </cols>
  <sheetData>
    <row r="1">
      <c r="A1" s="1" t="inlineStr">
        <is>
          <t>票種設定</t>
        </is>
      </c>
      <c r="B1" s="1" t="inlineStr">
        <is>
          <t>對應票價</t>
        </is>
      </c>
      <c r="C1" s="1" t="inlineStr"/>
      <c r="D1" s="1" t="inlineStr">
        <is>
          <t>統計項目</t>
        </is>
      </c>
      <c r="E1" s="1" t="inlineStr">
        <is>
          <t>統計數值</t>
        </is>
      </c>
    </row>
    <row r="2">
      <c r="A2" t="inlineStr">
        <is>
          <t>早鳥票</t>
        </is>
      </c>
      <c r="B2" t="n">
        <v>900</v>
      </c>
      <c r="D2" t="inlineStr">
        <is>
          <t>總報名人數</t>
        </is>
      </c>
      <c r="E2" s="4">
        <f>COUNTA('報名清單'!B2:B100)</f>
        <v/>
      </c>
    </row>
    <row r="3">
      <c r="A3" t="inlineStr">
        <is>
          <t>一般票</t>
        </is>
      </c>
      <c r="B3" t="n">
        <v>1000</v>
      </c>
      <c r="D3" t="inlineStr">
        <is>
          <t>已繳費人數</t>
        </is>
      </c>
      <c r="E3" s="4">
        <f>COUNTIF('報名清單'!F2:F100,"已繳費")</f>
        <v/>
      </c>
    </row>
    <row r="4">
      <c r="A4" t="inlineStr">
        <is>
          <t>學生票</t>
        </is>
      </c>
      <c r="B4" t="n">
        <v>800</v>
      </c>
      <c r="D4" t="inlineStr">
        <is>
          <t>未繳費人數</t>
        </is>
      </c>
      <c r="E4" s="4">
        <f>COUNTIF('報名清單'!F2:F100,"未繳費")</f>
        <v/>
      </c>
    </row>
    <row r="5">
      <c r="D5" t="inlineStr">
        <is>
          <t>已收金額</t>
        </is>
      </c>
      <c r="E5" s="5">
        <f>SUMIF('報名清單'!F2:F100,"已繳費",'報名清單'!E2:E100)</f>
        <v/>
      </c>
    </row>
    <row r="6">
      <c r="D6" t="inlineStr">
        <is>
          <t>待收金額</t>
        </is>
      </c>
      <c r="E6" s="5">
        <f>SUMIF('報名清單'!F2:F100,"未繳費",'報名清單'!E2:E100)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6" t="inlineStr">
        <is>
          <t>就是教不落 steachs.com 免費範本</t>
        </is>
      </c>
    </row>
    <row r="2">
      <c r="A2" t="inlineStr">
        <is>
          <t>淡黃色格子是公式，會自動計算；範例資料可以直接刪除改成自己的內容。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2026-10-23T08:34:13+00:00Z</dcterms:created>
  <dcterms:modified xmlns:dcterms="http://purl.org/dc/terms/" xmlns:xsi="http://www.w3.org/2001/XMLSchema-instance" xsi:type="dcterms:W3CDTF">2026-10-23T08:34:13+00:00Z</dcterms:modified>
</cp:coreProperties>
</file>