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勤紀錄表" sheetId="1" state="visible" r:id="rId1"/>
    <sheet xmlns:r="http://schemas.openxmlformats.org/officeDocument/2006/relationships" name="員工時數統計" sheetId="2" state="visible" r:id="rId2"/>
    <sheet xmlns:r="http://schemas.openxmlformats.org/officeDocument/2006/relationships" name="說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/mm/dd"/>
    <numFmt numFmtId="166" formatCode="hh:mm"/>
    <numFmt numFmtId="167" formatCode="0.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9E0"/>
      </patternFill>
    </fill>
    <fill>
      <patternFill patternType="solid">
        <fgColor rgb="00FFF3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166" fontId="0" fillId="0" borderId="0" pivotButton="0" quotePrefix="0" xfId="0"/>
    <xf numFmtId="167" fontId="0" fillId="3" borderId="0" pivotButton="0" quotePrefix="0" xfId="0"/>
    <xf numFmtId="167" fontId="2" fillId="4" borderId="0" pivotButton="0" quotePrefix="0" xfId="0"/>
    <xf numFmtId="1" fontId="0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0" customWidth="1" min="5" max="5"/>
    <col width="10" customWidth="1" min="6" max="6"/>
    <col width="10" customWidth="1" min="7" max="7"/>
    <col width="10" customWidth="1" min="8" max="8"/>
    <col width="15" customWidth="1" min="9" max="9"/>
  </cols>
  <sheetData>
    <row r="1">
      <c r="A1" s="1" t="inlineStr">
        <is>
          <t>日期</t>
        </is>
      </c>
      <c r="B1" s="1" t="inlineStr">
        <is>
          <t>姓名</t>
        </is>
      </c>
      <c r="C1" s="1" t="inlineStr">
        <is>
          <t>上班打卡</t>
        </is>
      </c>
      <c r="D1" s="1" t="inlineStr">
        <is>
          <t>下班打卡</t>
        </is>
      </c>
      <c r="E1" s="1" t="inlineStr">
        <is>
          <t>休息時數</t>
        </is>
      </c>
      <c r="F1" s="1" t="inlineStr">
        <is>
          <t>總工時</t>
        </is>
      </c>
      <c r="G1" s="1" t="inlineStr">
        <is>
          <t>標準工時</t>
        </is>
      </c>
      <c r="H1" s="1" t="inlineStr">
        <is>
          <t>加班時數</t>
        </is>
      </c>
      <c r="I1" s="1" t="inlineStr">
        <is>
          <t>備註</t>
        </is>
      </c>
    </row>
    <row r="2">
      <c r="A2" s="2" t="n">
        <v>46296</v>
      </c>
      <c r="B2" t="inlineStr">
        <is>
          <t>陳怡君</t>
        </is>
      </c>
      <c r="C2" s="3" t="n">
        <v>0.3715277777777778</v>
      </c>
      <c r="D2" s="3" t="n">
        <v>0.7534722222222222</v>
      </c>
      <c r="E2" t="n">
        <v>1</v>
      </c>
      <c r="F2" s="4">
        <f>IF(OR(C2="",D2=""),0,MOD(D2-C2,1)*24-E2)</f>
        <v/>
      </c>
      <c r="G2" t="n">
        <v>8</v>
      </c>
      <c r="H2" s="4">
        <f>IF(F2&gt;G2,F2-G2,0)</f>
        <v/>
      </c>
      <c r="I2" t="inlineStr">
        <is>
          <t>正常出勤</t>
        </is>
      </c>
    </row>
    <row r="3">
      <c r="A3" s="2" t="n">
        <v>46296</v>
      </c>
      <c r="B3" t="inlineStr">
        <is>
          <t>王小明</t>
        </is>
      </c>
      <c r="C3" s="3" t="n">
        <v>0.375</v>
      </c>
      <c r="D3" s="3" t="n">
        <v>0.8125</v>
      </c>
      <c r="E3" t="n">
        <v>1</v>
      </c>
      <c r="F3" s="4">
        <f>IF(OR(C3="",D3=""),0,MOD(D3-C3,1)*24-E3)</f>
        <v/>
      </c>
      <c r="G3" t="n">
        <v>8</v>
      </c>
      <c r="H3" s="4">
        <f>IF(F3&gt;G3,F3-G3,0)</f>
        <v/>
      </c>
      <c r="I3" t="inlineStr">
        <is>
          <t>加班</t>
        </is>
      </c>
    </row>
    <row r="4">
      <c r="A4" s="2" t="n">
        <v>46297</v>
      </c>
      <c r="B4" t="inlineStr">
        <is>
          <t>陳怡君</t>
        </is>
      </c>
      <c r="C4" s="3" t="n">
        <v>0.3680555555555556</v>
      </c>
      <c r="D4" s="3" t="n">
        <v>0.75</v>
      </c>
      <c r="E4" t="n">
        <v>1</v>
      </c>
      <c r="F4" s="4">
        <f>IF(OR(C4="",D4=""),0,MOD(D4-C4,1)*24-E4)</f>
        <v/>
      </c>
      <c r="G4" t="n">
        <v>8</v>
      </c>
      <c r="H4" s="4">
        <f>IF(F4&gt;G4,F4-G4,0)</f>
        <v/>
      </c>
    </row>
    <row r="5">
      <c r="A5" s="2" t="n">
        <v>46297</v>
      </c>
      <c r="B5" t="inlineStr">
        <is>
          <t>王小明</t>
        </is>
      </c>
      <c r="C5" s="3" t="n">
        <v>0.3784722222222222</v>
      </c>
      <c r="D5" s="3" t="n">
        <v>0.7534722222222222</v>
      </c>
      <c r="E5" t="n">
        <v>1</v>
      </c>
      <c r="F5" s="4">
        <f>IF(OR(C5="",D5=""),0,MOD(D5-C5,1)*24-E5)</f>
        <v/>
      </c>
      <c r="G5" t="n">
        <v>8</v>
      </c>
      <c r="H5" s="4">
        <f>IF(F5&gt;G5,F5-G5,0)</f>
        <v/>
      </c>
      <c r="I5" t="inlineStr">
        <is>
          <t>遲到5分鐘</t>
        </is>
      </c>
    </row>
    <row r="6">
      <c r="A6" s="2" t="n">
        <v>46300</v>
      </c>
      <c r="B6" t="inlineStr">
        <is>
          <t>陳怡君</t>
        </is>
      </c>
      <c r="C6" s="3" t="n">
        <v>0.3736111111111111</v>
      </c>
      <c r="D6" s="3" t="n">
        <v>0.7513888888888889</v>
      </c>
      <c r="E6" t="n">
        <v>1</v>
      </c>
      <c r="F6" s="4">
        <f>IF(OR(C6="",D6=""),0,MOD(D6-C6,1)*24-E6)</f>
        <v/>
      </c>
      <c r="G6" t="n">
        <v>8</v>
      </c>
      <c r="H6" s="4">
        <f>IF(F6&gt;G6,F6-G6,0)</f>
        <v/>
      </c>
    </row>
    <row r="7">
      <c r="A7" s="2" t="n">
        <v>46300</v>
      </c>
      <c r="B7" t="inlineStr">
        <is>
          <t>王小明</t>
        </is>
      </c>
      <c r="C7" s="3" t="n">
        <v>0.3715277777777778</v>
      </c>
      <c r="D7" s="3" t="n">
        <v>0.8333333333333334</v>
      </c>
      <c r="E7" t="n">
        <v>1</v>
      </c>
      <c r="F7" s="4">
        <f>IF(OR(C7="",D7=""),0,MOD(D7-C7,1)*24-E7)</f>
        <v/>
      </c>
      <c r="G7" t="n">
        <v>8</v>
      </c>
      <c r="H7" s="4">
        <f>IF(F7&gt;G7,F7-G7,0)</f>
        <v/>
      </c>
      <c r="I7" t="inlineStr">
        <is>
          <t>加班</t>
        </is>
      </c>
    </row>
    <row r="8">
      <c r="A8" s="2" t="n">
        <v>46301</v>
      </c>
      <c r="B8" t="inlineStr">
        <is>
          <t>陳怡君</t>
        </is>
      </c>
      <c r="C8" s="3" t="n">
        <v>0.3680555555555556</v>
      </c>
      <c r="D8" s="3" t="n">
        <v>0.7569444444444444</v>
      </c>
      <c r="E8" t="n">
        <v>1</v>
      </c>
      <c r="F8" s="4">
        <f>IF(OR(C8="",D8=""),0,MOD(D8-C8,1)*24-E8)</f>
        <v/>
      </c>
      <c r="G8" t="n">
        <v>8</v>
      </c>
      <c r="H8" s="4">
        <f>IF(F8&gt;G8,F8-G8,0)</f>
        <v/>
      </c>
    </row>
    <row r="9">
      <c r="A9" s="2" t="n">
        <v>46301</v>
      </c>
      <c r="B9" t="inlineStr">
        <is>
          <t>王小明</t>
        </is>
      </c>
      <c r="C9" s="3" t="n">
        <v>0.375</v>
      </c>
      <c r="D9" s="3" t="n">
        <v>0.75</v>
      </c>
      <c r="E9" t="n">
        <v>1</v>
      </c>
      <c r="F9" s="4">
        <f>IF(OR(C9="",D9=""),0,MOD(D9-C9,1)*24-E9)</f>
        <v/>
      </c>
      <c r="G9" t="n">
        <v>8</v>
      </c>
      <c r="H9" s="4">
        <f>IF(F9&gt;G9,F9-G9,0)</f>
        <v/>
      </c>
    </row>
    <row r="10">
      <c r="A10" s="2" t="n">
        <v>46302</v>
      </c>
      <c r="B10" t="inlineStr">
        <is>
          <t>陳怡君</t>
        </is>
      </c>
      <c r="C10" s="3" t="n">
        <v>0.3715277777777778</v>
      </c>
      <c r="D10" s="3" t="n">
        <v>0.7083333333333334</v>
      </c>
      <c r="E10" t="n">
        <v>1</v>
      </c>
      <c r="F10" s="4">
        <f>IF(OR(C10="",D10=""),0,MOD(D10-C10,1)*24-E10)</f>
        <v/>
      </c>
      <c r="G10" t="n">
        <v>8</v>
      </c>
      <c r="H10" s="4">
        <f>IF(F10&gt;G10,F10-G10,0)</f>
        <v/>
      </c>
      <c r="I10" t="inlineStr">
        <is>
          <t>請假1小時</t>
        </is>
      </c>
    </row>
    <row r="11">
      <c r="A11" s="2" t="n">
        <v>46302</v>
      </c>
      <c r="B11" t="inlineStr">
        <is>
          <t>王小明</t>
        </is>
      </c>
      <c r="C11" s="3" t="n">
        <v>0.3680555555555556</v>
      </c>
      <c r="D11" s="3" t="n">
        <v>0.75</v>
      </c>
      <c r="E11" t="n">
        <v>1</v>
      </c>
      <c r="F11" s="4">
        <f>IF(OR(C11="",D11=""),0,MOD(D11-C11,1)*24-E11)</f>
        <v/>
      </c>
      <c r="G11" t="n">
        <v>8</v>
      </c>
      <c r="H11" s="4">
        <f>IF(F11&gt;G11,F11-G11,0)</f>
        <v/>
      </c>
    </row>
    <row r="12">
      <c r="A12" t="inlineStr">
        <is>
          <t>合計</t>
        </is>
      </c>
      <c r="F12" s="5">
        <f>SUM(F2:F11)</f>
        <v/>
      </c>
      <c r="H12" s="5">
        <f>SUM(H2:H11)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姓名</t>
        </is>
      </c>
      <c r="B1" s="1" t="inlineStr">
        <is>
          <t>總出勤天數</t>
        </is>
      </c>
      <c r="C1" s="1" t="inlineStr">
        <is>
          <t>總工時</t>
        </is>
      </c>
      <c r="D1" s="1" t="inlineStr">
        <is>
          <t>總加班時數</t>
        </is>
      </c>
    </row>
    <row r="2">
      <c r="A2" t="inlineStr">
        <is>
          <t>陳怡君</t>
        </is>
      </c>
      <c r="B2" s="6">
        <f>COUNTIFS(出勤紀錄表!B$2:B$11,A2,出勤紀錄表!C$2:C$11,"&lt;&gt;")</f>
        <v/>
      </c>
      <c r="C2" s="4">
        <f>SUMIF(出勤紀錄表!B$2:B$11,A2,出勤紀錄表!F$2:F$11)</f>
        <v/>
      </c>
      <c r="D2" s="4">
        <f>SUMIF(出勤紀錄表!B$2:B$11,A2,出勤紀錄表!H$2:H$11)</f>
        <v/>
      </c>
    </row>
    <row r="3">
      <c r="A3" t="inlineStr">
        <is>
          <t>王小明</t>
        </is>
      </c>
      <c r="B3" s="6">
        <f>COUNTIFS(出勤紀錄表!B$2:B$11,A3,出勤紀錄表!C$2:C$11,"&lt;&gt;")</f>
        <v/>
      </c>
      <c r="C3" s="4">
        <f>SUMIF(出勤紀錄表!B$2:B$11,A3,出勤紀錄表!F$2:F$11)</f>
        <v/>
      </c>
      <c r="D3" s="4">
        <f>SUMIF(出勤紀錄表!B$2:B$11,A3,出勤紀錄表!H$2:H$11)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7" t="inlineStr">
        <is>
          <t>就是教不落 steachs.com 免費範本</t>
        </is>
      </c>
    </row>
    <row r="2">
      <c r="A2" t="inlineStr">
        <is>
          <t>淡黃色格子是公式，會自動計算；範例資料可以直接刪除改成自己的內容。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2026-10-23T08:34:05+00:00Z</dcterms:created>
  <dcterms:modified xmlns:dcterms="http://purl.org/dc/terms/" xmlns:xsi="http://www.w3.org/2001/XMLSchema-instance" xsi:type="dcterms:W3CDTF">2026-10-23T08:34:05+00:00Z</dcterms:modified>
</cp:coreProperties>
</file>